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bookViews>
    <workbookView xWindow="360" yWindow="75" windowWidth="11340" windowHeight="64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Sheet1!$1:$171</definedName>
  </definedNames>
  <calcPr calcId="162913"/>
</workbook>
</file>

<file path=xl/calcChain.xml><?xml version="1.0" encoding="utf-8"?>
<calcChain xmlns="http://schemas.openxmlformats.org/spreadsheetml/2006/main">
  <c r="C112" i="1" l="1"/>
  <c r="D118" i="1"/>
  <c r="C44" i="1"/>
  <c r="C37" i="1"/>
  <c r="C69" i="1" l="1"/>
  <c r="C144" i="1" l="1"/>
  <c r="E170" i="1" l="1"/>
  <c r="C155" i="1"/>
  <c r="C149" i="1"/>
  <c r="C134" i="1"/>
  <c r="C128" i="1"/>
  <c r="C157" i="1" l="1"/>
  <c r="C161" i="1" s="1"/>
  <c r="C23" i="1" l="1"/>
  <c r="C21" i="1"/>
  <c r="C110" i="1"/>
  <c r="C83" i="1"/>
  <c r="C98" i="1"/>
  <c r="C46" i="1" l="1"/>
</calcChain>
</file>

<file path=xl/sharedStrings.xml><?xml version="1.0" encoding="utf-8"?>
<sst xmlns="http://schemas.openxmlformats.org/spreadsheetml/2006/main" count="143" uniqueCount="136">
  <si>
    <t>New Stage Theatre Operating Budget</t>
  </si>
  <si>
    <t>Cash Expenses</t>
  </si>
  <si>
    <t>Personnel</t>
  </si>
  <si>
    <t>Space Rental</t>
  </si>
  <si>
    <t>Marketing</t>
  </si>
  <si>
    <t>Accounting Services</t>
  </si>
  <si>
    <t>Bank/Credit Card Fees</t>
  </si>
  <si>
    <t>Dues and Subscriptions</t>
  </si>
  <si>
    <t>Postage</t>
  </si>
  <si>
    <t>Telephone</t>
  </si>
  <si>
    <t>Building Supplies</t>
  </si>
  <si>
    <t>Costumes</t>
  </si>
  <si>
    <t>Scripts</t>
  </si>
  <si>
    <t>Sound</t>
  </si>
  <si>
    <t>Sets</t>
  </si>
  <si>
    <t>Props</t>
  </si>
  <si>
    <t>General Supplies</t>
  </si>
  <si>
    <t>Lights</t>
  </si>
  <si>
    <t>Advertising</t>
  </si>
  <si>
    <t>Subscription Campaign</t>
  </si>
  <si>
    <t>TOTAL CASH EXPENSES</t>
  </si>
  <si>
    <t>Administrative Salaries</t>
  </si>
  <si>
    <t>Artistic</t>
  </si>
  <si>
    <t>Licenses and Permit</t>
  </si>
  <si>
    <t>Misc. Expenses</t>
  </si>
  <si>
    <t>Housing Property Expense</t>
  </si>
  <si>
    <t>Building Repairs and Maintence</t>
  </si>
  <si>
    <t>Housing Prop Utilities</t>
  </si>
  <si>
    <t>Building Electricity</t>
  </si>
  <si>
    <t>Building Gas</t>
  </si>
  <si>
    <t>Building Water Sewer</t>
  </si>
  <si>
    <t>Van Expense</t>
  </si>
  <si>
    <t>Acting Classes</t>
  </si>
  <si>
    <t>Day Camp Expenses</t>
  </si>
  <si>
    <t>Education Dept. Miscellanous</t>
  </si>
  <si>
    <t>Total Education Expenses</t>
  </si>
  <si>
    <t>Total Production Expenses</t>
  </si>
  <si>
    <t>Total Building and Housing Expenses</t>
  </si>
  <si>
    <t>Photography</t>
  </si>
  <si>
    <t xml:space="preserve">TOTAL </t>
  </si>
  <si>
    <t xml:space="preserve">Techical/Production </t>
  </si>
  <si>
    <t>Payroll Benefits</t>
  </si>
  <si>
    <t>Medical</t>
  </si>
  <si>
    <t>Workmen's Comp</t>
  </si>
  <si>
    <t>FICA</t>
  </si>
  <si>
    <t>MESC</t>
  </si>
  <si>
    <t>Actor Equity Benefits</t>
  </si>
  <si>
    <t>Payroll Processing fees</t>
  </si>
  <si>
    <t>Royalties</t>
  </si>
  <si>
    <t>Season Start Up</t>
  </si>
  <si>
    <t>Educational Tours</t>
  </si>
  <si>
    <t>Hospitality - In House</t>
  </si>
  <si>
    <t>Audition and Recruitment Expenses</t>
  </si>
  <si>
    <t>Concessions Supplies</t>
  </si>
  <si>
    <t>Benefit Expenses</t>
  </si>
  <si>
    <t>Equipment Maintance</t>
  </si>
  <si>
    <t>Building Security</t>
  </si>
  <si>
    <t>Total Marketing Expense</t>
  </si>
  <si>
    <t>Total Personnel Expenses</t>
  </si>
  <si>
    <t>Production Expense Education</t>
  </si>
  <si>
    <t>Equipment Repairs</t>
  </si>
  <si>
    <t>Interest Expense</t>
  </si>
  <si>
    <t>Printing</t>
  </si>
  <si>
    <t>Internet Ticketing Fees</t>
  </si>
  <si>
    <t>Software Support Services</t>
  </si>
  <si>
    <t>Other Outside Personnel Fees</t>
  </si>
  <si>
    <t>Total Printing</t>
  </si>
  <si>
    <t>Other Marketing Expense</t>
  </si>
  <si>
    <t>Note:  Breakdown of Other Cash Expenses</t>
  </si>
  <si>
    <t>Tools/Small Equipment</t>
  </si>
  <si>
    <t>Total Other Outside Personnel Fees</t>
  </si>
  <si>
    <t>Running Expenses</t>
  </si>
  <si>
    <t>Education Department Operations</t>
  </si>
  <si>
    <t>Admissions</t>
  </si>
  <si>
    <t>Subscriptions</t>
  </si>
  <si>
    <t>Single Tickets</t>
  </si>
  <si>
    <t>TOTAL</t>
  </si>
  <si>
    <t>Contracted Services/Tuition</t>
  </si>
  <si>
    <t>Education Tours</t>
  </si>
  <si>
    <t>Day Camps</t>
  </si>
  <si>
    <t>Adult &amp; Youth Classes</t>
  </si>
  <si>
    <t>Other Revenue</t>
  </si>
  <si>
    <t>Concession and Other Support</t>
  </si>
  <si>
    <t>Playbill Ads</t>
  </si>
  <si>
    <t>Rental Income</t>
  </si>
  <si>
    <t>Concessions</t>
  </si>
  <si>
    <t>Interest Income</t>
  </si>
  <si>
    <t>Other Earned Income</t>
  </si>
  <si>
    <t>Corporate Contribution and Grants</t>
  </si>
  <si>
    <t>Corporate Contributions</t>
  </si>
  <si>
    <t>Sponsorships</t>
  </si>
  <si>
    <t>Grants</t>
  </si>
  <si>
    <t>Other Private Contribution</t>
  </si>
  <si>
    <t>Patrons</t>
  </si>
  <si>
    <t>Benefit</t>
  </si>
  <si>
    <t>Foundations</t>
  </si>
  <si>
    <t>Total of Private Contributions</t>
  </si>
  <si>
    <t>Sub Totals</t>
  </si>
  <si>
    <t>Operating Grant from the Ms. Arts Commission</t>
  </si>
  <si>
    <t>TOTAL REVENUE AND SUPPORT</t>
  </si>
  <si>
    <t>Advertising- Playbills, and Ads</t>
  </si>
  <si>
    <t>Photography -  Greg Campbell</t>
  </si>
  <si>
    <t xml:space="preserve">Administrative Services -  Bill McCarty </t>
  </si>
  <si>
    <t>Supplies &amp; Equipment - Office Supplies, equipment Internet access</t>
  </si>
  <si>
    <t>Volunteer Labor Service - Backstage, Usher, Benefits, Educational Matinees</t>
  </si>
  <si>
    <t>Total In-Kind Contribution</t>
  </si>
  <si>
    <t>Building Fund Expense</t>
  </si>
  <si>
    <t xml:space="preserve">Artistic - Education </t>
  </si>
  <si>
    <t>Service Contractors</t>
  </si>
  <si>
    <t>CASH INCOME</t>
  </si>
  <si>
    <t>Miscellaneous</t>
  </si>
  <si>
    <t>Devlopment Materials</t>
  </si>
  <si>
    <t>Travel</t>
  </si>
  <si>
    <t>Food</t>
  </si>
  <si>
    <t>Lodging</t>
  </si>
  <si>
    <t>8/1/19-4/9/2020</t>
  </si>
  <si>
    <t>8/1/2019-4/9/2020</t>
  </si>
  <si>
    <t>Design</t>
  </si>
  <si>
    <t>Playbill - Printing</t>
  </si>
  <si>
    <t>Postcards/Brochures - Printing</t>
  </si>
  <si>
    <t>Bulk Postage</t>
  </si>
  <si>
    <t>B. Event Insurance</t>
  </si>
  <si>
    <t>Total Supplies/Administrative Expenses</t>
  </si>
  <si>
    <t>C.  Building and Housing Expenses</t>
  </si>
  <si>
    <t>D. Production Expenses</t>
  </si>
  <si>
    <t>E. Education</t>
  </si>
  <si>
    <t>A. Supplies and Administrative Expenses</t>
  </si>
  <si>
    <t>Office Supplies</t>
  </si>
  <si>
    <t>Office Copiers</t>
  </si>
  <si>
    <t>Box Office Supplies</t>
  </si>
  <si>
    <t>Truck and  Auto Expense</t>
  </si>
  <si>
    <t>for Mississippi Arts Commission Final Report for Olne Year Funding</t>
  </si>
  <si>
    <t>C. Building and Housing Expense</t>
  </si>
  <si>
    <t>D. Production Expense</t>
  </si>
  <si>
    <t>E. Education Expense</t>
  </si>
  <si>
    <t>In Kind Contributions: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</si>
</sst>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4" fillId="0" borderId="0" xfId="0" applyFont="1"/>
    <xf numFmtId="44" fontId="2" fillId="2" borderId="0" xfId="1" applyFont="1" applyFill="1"/>
    <xf numFmtId="0" fontId="0" fillId="2" borderId="0" xfId="0" applyFill="1"/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0" xfId="0" applyFill="1"/>
    <xf numFmtId="44" fontId="2" fillId="0" borderId="0" xfId="0" applyNumberFormat="1" applyFont="1"/>
    <xf numFmtId="0" fontId="2" fillId="0" borderId="0" xfId="0" applyFont="1" applyFill="1"/>
    <xf numFmtId="4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4" fontId="2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workbookViewId="0">
      <selection activeCell="E30" sqref="E30"/>
    </sheetView>
  </sheetViews>
  <sheetFormatPr defaultRowHeight="12.75" x14ac:dyDescent="0.2"/>
  <cols>
    <col min="2" max="2" width="27" customWidth="1"/>
    <col min="3" max="3" width="16.5703125" customWidth="1"/>
    <col min="4" max="4" width="13.7109375" customWidth="1"/>
    <col min="5" max="5" width="20.7109375" bestFit="1" customWidth="1"/>
  </cols>
  <sheetData>
    <row r="1" spans="1:4" ht="14.25" customHeight="1" x14ac:dyDescent="0.2">
      <c r="A1" s="3" t="s">
        <v>0</v>
      </c>
      <c r="B1" s="3"/>
      <c r="C1" s="3"/>
      <c r="D1" s="2"/>
    </row>
    <row r="2" spans="1:4" x14ac:dyDescent="0.2">
      <c r="A2" s="3" t="s">
        <v>131</v>
      </c>
      <c r="B2" s="3"/>
      <c r="D2" s="2"/>
    </row>
    <row r="3" spans="1:4" x14ac:dyDescent="0.2">
      <c r="A3" s="15">
        <v>43936</v>
      </c>
      <c r="C3" s="3"/>
      <c r="D3" s="2"/>
    </row>
    <row r="4" spans="1:4" x14ac:dyDescent="0.2">
      <c r="A4" s="3" t="s">
        <v>1</v>
      </c>
      <c r="B4" s="3"/>
      <c r="C4" s="2" t="s">
        <v>115</v>
      </c>
      <c r="D4" s="2"/>
    </row>
    <row r="5" spans="1:4" x14ac:dyDescent="0.2">
      <c r="D5" s="2"/>
    </row>
    <row r="6" spans="1:4" s="3" customFormat="1" x14ac:dyDescent="0.2">
      <c r="A6" s="3" t="s">
        <v>2</v>
      </c>
      <c r="D6" s="2"/>
    </row>
    <row r="7" spans="1:4" x14ac:dyDescent="0.2">
      <c r="A7" t="s">
        <v>21</v>
      </c>
      <c r="C7" s="6">
        <v>110100.02</v>
      </c>
      <c r="D7" s="2"/>
    </row>
    <row r="8" spans="1:4" x14ac:dyDescent="0.2">
      <c r="A8" t="s">
        <v>22</v>
      </c>
      <c r="C8" s="6">
        <v>136540.25</v>
      </c>
      <c r="D8" s="2"/>
    </row>
    <row r="9" spans="1:4" x14ac:dyDescent="0.2">
      <c r="A9" t="s">
        <v>40</v>
      </c>
      <c r="C9" s="12">
        <v>144013.70000000001</v>
      </c>
      <c r="D9" s="2"/>
    </row>
    <row r="10" spans="1:4" x14ac:dyDescent="0.2">
      <c r="A10" t="s">
        <v>107</v>
      </c>
      <c r="C10" s="12">
        <v>78930.11</v>
      </c>
      <c r="D10" s="2"/>
    </row>
    <row r="11" spans="1:4" x14ac:dyDescent="0.2">
      <c r="A11" t="s">
        <v>65</v>
      </c>
      <c r="C11" s="14"/>
      <c r="D11" s="2"/>
    </row>
    <row r="12" spans="1:4" x14ac:dyDescent="0.2">
      <c r="A12" t="s">
        <v>108</v>
      </c>
      <c r="C12" s="12">
        <v>13547.54</v>
      </c>
      <c r="D12" s="2"/>
    </row>
    <row r="13" spans="1:4" x14ac:dyDescent="0.2">
      <c r="A13" t="s">
        <v>47</v>
      </c>
      <c r="C13" s="12">
        <v>9085.85</v>
      </c>
      <c r="D13" s="2"/>
    </row>
    <row r="14" spans="1:4" x14ac:dyDescent="0.2">
      <c r="A14" s="7" t="s">
        <v>41</v>
      </c>
      <c r="B14" s="7"/>
      <c r="C14" s="14"/>
      <c r="D14" s="2"/>
    </row>
    <row r="15" spans="1:4" x14ac:dyDescent="0.2">
      <c r="A15" t="s">
        <v>42</v>
      </c>
      <c r="C15" s="12">
        <v>16487.21</v>
      </c>
      <c r="D15" s="2"/>
    </row>
    <row r="16" spans="1:4" x14ac:dyDescent="0.2">
      <c r="A16" t="s">
        <v>43</v>
      </c>
      <c r="C16" s="12">
        <v>7856.09</v>
      </c>
      <c r="D16" s="2"/>
    </row>
    <row r="17" spans="1:4" x14ac:dyDescent="0.2">
      <c r="A17" t="s">
        <v>44</v>
      </c>
      <c r="C17" s="12">
        <v>32338.75</v>
      </c>
      <c r="D17" s="2"/>
    </row>
    <row r="18" spans="1:4" x14ac:dyDescent="0.2">
      <c r="A18" t="s">
        <v>45</v>
      </c>
      <c r="C18" s="12">
        <v>2346</v>
      </c>
      <c r="D18" s="2"/>
    </row>
    <row r="19" spans="1:4" x14ac:dyDescent="0.2">
      <c r="A19" t="s">
        <v>46</v>
      </c>
      <c r="C19" s="12">
        <v>10194.64</v>
      </c>
      <c r="D19" s="2"/>
    </row>
    <row r="20" spans="1:4" x14ac:dyDescent="0.2">
      <c r="C20" s="12"/>
      <c r="D20" s="2"/>
    </row>
    <row r="21" spans="1:4" ht="11.25" customHeight="1" x14ac:dyDescent="0.2">
      <c r="A21" t="s">
        <v>70</v>
      </c>
      <c r="C21" s="19">
        <f>SUM(C12:C19)</f>
        <v>91856.08</v>
      </c>
      <c r="D21" s="2"/>
    </row>
    <row r="22" spans="1:4" ht="11.25" customHeight="1" x14ac:dyDescent="0.2">
      <c r="C22" s="13"/>
      <c r="D22" s="2"/>
    </row>
    <row r="23" spans="1:4" x14ac:dyDescent="0.2">
      <c r="A23" s="3" t="s">
        <v>58</v>
      </c>
      <c r="B23" s="3"/>
      <c r="C23" s="8">
        <f>SUM(C7:C19)</f>
        <v>561440.16</v>
      </c>
      <c r="D23" s="2"/>
    </row>
    <row r="24" spans="1:4" x14ac:dyDescent="0.2">
      <c r="B24" s="3"/>
      <c r="C24" s="13"/>
      <c r="D24" s="2"/>
    </row>
    <row r="25" spans="1:4" x14ac:dyDescent="0.2">
      <c r="A25" t="s">
        <v>3</v>
      </c>
      <c r="C25" s="13">
        <v>0</v>
      </c>
      <c r="D25" s="2"/>
    </row>
    <row r="26" spans="1:4" x14ac:dyDescent="0.2">
      <c r="A26" t="s">
        <v>112</v>
      </c>
      <c r="C26" s="10">
        <v>1697.17</v>
      </c>
      <c r="D26" s="2"/>
    </row>
    <row r="27" spans="1:4" x14ac:dyDescent="0.2">
      <c r="A27" t="s">
        <v>113</v>
      </c>
      <c r="C27" s="10">
        <v>13168.26</v>
      </c>
      <c r="D27" s="2"/>
    </row>
    <row r="28" spans="1:4" x14ac:dyDescent="0.2">
      <c r="A28" t="s">
        <v>114</v>
      </c>
      <c r="C28" s="10">
        <v>1713.51</v>
      </c>
      <c r="D28" s="2"/>
    </row>
    <row r="29" spans="1:4" x14ac:dyDescent="0.2">
      <c r="C29" s="13"/>
      <c r="D29" s="2"/>
    </row>
    <row r="30" spans="1:4" s="3" customFormat="1" x14ac:dyDescent="0.2">
      <c r="A30" s="3" t="s">
        <v>39</v>
      </c>
      <c r="C30" s="8">
        <v>16578.939999999999</v>
      </c>
      <c r="D30" s="2"/>
    </row>
    <row r="31" spans="1:4" x14ac:dyDescent="0.2">
      <c r="B31" s="3"/>
      <c r="C31" s="13"/>
      <c r="D31" s="2"/>
    </row>
    <row r="32" spans="1:4" s="3" customFormat="1" x14ac:dyDescent="0.2">
      <c r="A32" s="3" t="s">
        <v>4</v>
      </c>
      <c r="C32" s="2"/>
      <c r="D32" s="2"/>
    </row>
    <row r="33" spans="1:4" s="5" customFormat="1" x14ac:dyDescent="0.2">
      <c r="A33" s="5" t="s">
        <v>62</v>
      </c>
      <c r="C33" s="12">
        <v>1774.74</v>
      </c>
      <c r="D33" s="2"/>
    </row>
    <row r="34" spans="1:4" x14ac:dyDescent="0.2">
      <c r="A34" s="5" t="s">
        <v>118</v>
      </c>
      <c r="C34" s="10">
        <v>15779.29</v>
      </c>
      <c r="D34" s="2"/>
    </row>
    <row r="35" spans="1:4" x14ac:dyDescent="0.2">
      <c r="A35" s="5" t="s">
        <v>119</v>
      </c>
      <c r="C35" s="10">
        <v>4907.87</v>
      </c>
      <c r="D35" s="2"/>
    </row>
    <row r="36" spans="1:4" x14ac:dyDescent="0.2">
      <c r="A36" s="5" t="s">
        <v>117</v>
      </c>
      <c r="C36" s="10">
        <v>2500</v>
      </c>
      <c r="D36" s="2"/>
    </row>
    <row r="37" spans="1:4" s="3" customFormat="1" x14ac:dyDescent="0.2">
      <c r="A37" s="3" t="s">
        <v>66</v>
      </c>
      <c r="C37" s="11">
        <f>+SUM(C33:C36)</f>
        <v>24961.9</v>
      </c>
      <c r="D37" s="2"/>
    </row>
    <row r="38" spans="1:4" s="3" customFormat="1" x14ac:dyDescent="0.2">
      <c r="C38" s="11"/>
      <c r="D38" s="2"/>
    </row>
    <row r="39" spans="1:4" s="3" customFormat="1" x14ac:dyDescent="0.2">
      <c r="A39" s="3" t="s">
        <v>67</v>
      </c>
      <c r="C39" s="11"/>
      <c r="D39" s="2"/>
    </row>
    <row r="40" spans="1:4" x14ac:dyDescent="0.2">
      <c r="A40" t="s">
        <v>18</v>
      </c>
      <c r="C40" s="10">
        <v>14084.48</v>
      </c>
      <c r="D40" s="2"/>
    </row>
    <row r="41" spans="1:4" x14ac:dyDescent="0.2">
      <c r="A41" t="s">
        <v>38</v>
      </c>
      <c r="C41" s="10">
        <v>525</v>
      </c>
      <c r="D41" s="2"/>
    </row>
    <row r="42" spans="1:4" x14ac:dyDescent="0.2">
      <c r="A42" s="5" t="s">
        <v>19</v>
      </c>
      <c r="C42" s="10">
        <v>4774.6000000000004</v>
      </c>
      <c r="D42" s="2"/>
    </row>
    <row r="43" spans="1:4" x14ac:dyDescent="0.2">
      <c r="A43" s="5" t="s">
        <v>120</v>
      </c>
      <c r="C43" s="10">
        <v>7474.14</v>
      </c>
      <c r="D43" s="2"/>
    </row>
    <row r="44" spans="1:4" s="3" customFormat="1" x14ac:dyDescent="0.2">
      <c r="A44" s="3" t="s">
        <v>67</v>
      </c>
      <c r="C44" s="17">
        <f>SUM(C40:C43)</f>
        <v>26858.22</v>
      </c>
    </row>
    <row r="45" spans="1:4" s="3" customFormat="1" x14ac:dyDescent="0.2">
      <c r="C45" s="17"/>
    </row>
    <row r="46" spans="1:4" s="3" customFormat="1" x14ac:dyDescent="0.2">
      <c r="A46" s="3" t="s">
        <v>57</v>
      </c>
      <c r="C46" s="8">
        <f>SUM(C37+C44)</f>
        <v>51820.12</v>
      </c>
      <c r="D46" s="2"/>
    </row>
    <row r="47" spans="1:4" s="3" customFormat="1" x14ac:dyDescent="0.2">
      <c r="C47" s="2"/>
      <c r="D47" s="2"/>
    </row>
    <row r="48" spans="1:4" s="3" customFormat="1" x14ac:dyDescent="0.2">
      <c r="A48" s="3" t="s">
        <v>126</v>
      </c>
      <c r="C48" s="2"/>
      <c r="D48" s="2"/>
    </row>
    <row r="49" spans="1:4" s="5" customFormat="1" x14ac:dyDescent="0.2">
      <c r="A49" s="5" t="s">
        <v>5</v>
      </c>
      <c r="C49" s="12">
        <v>9700</v>
      </c>
      <c r="D49" s="2"/>
    </row>
    <row r="50" spans="1:4" s="3" customFormat="1" x14ac:dyDescent="0.2">
      <c r="A50" s="3" t="s">
        <v>127</v>
      </c>
      <c r="C50" s="11">
        <v>1756.28</v>
      </c>
      <c r="D50" s="2"/>
    </row>
    <row r="51" spans="1:4" s="3" customFormat="1" x14ac:dyDescent="0.2">
      <c r="A51" s="5" t="s">
        <v>128</v>
      </c>
      <c r="C51" s="12">
        <v>5004.12</v>
      </c>
      <c r="D51" s="2"/>
    </row>
    <row r="52" spans="1:4" x14ac:dyDescent="0.2">
      <c r="A52" t="s">
        <v>55</v>
      </c>
      <c r="C52" s="12">
        <v>440.99</v>
      </c>
      <c r="D52" s="2"/>
    </row>
    <row r="53" spans="1:4" s="5" customFormat="1" x14ac:dyDescent="0.2">
      <c r="A53" s="5" t="s">
        <v>64</v>
      </c>
      <c r="C53" s="12">
        <v>7523.62</v>
      </c>
      <c r="D53" s="2"/>
    </row>
    <row r="54" spans="1:4" s="3" customFormat="1" x14ac:dyDescent="0.2">
      <c r="A54" s="3" t="s">
        <v>129</v>
      </c>
      <c r="C54" s="11">
        <v>1360.93</v>
      </c>
      <c r="D54" s="2"/>
    </row>
    <row r="55" spans="1:4" x14ac:dyDescent="0.2">
      <c r="A55" t="s">
        <v>111</v>
      </c>
      <c r="C55" s="12">
        <v>372.44</v>
      </c>
      <c r="D55" s="2"/>
    </row>
    <row r="56" spans="1:4" x14ac:dyDescent="0.2">
      <c r="A56" t="s">
        <v>52</v>
      </c>
      <c r="C56" s="12">
        <v>1869.26</v>
      </c>
      <c r="D56" s="2"/>
    </row>
    <row r="57" spans="1:4" s="3" customFormat="1" x14ac:dyDescent="0.2">
      <c r="A57" s="3" t="s">
        <v>53</v>
      </c>
      <c r="C57" s="11">
        <v>4610.6099999999997</v>
      </c>
      <c r="D57" s="2"/>
    </row>
    <row r="58" spans="1:4" x14ac:dyDescent="0.2">
      <c r="A58" t="s">
        <v>6</v>
      </c>
      <c r="C58" s="12">
        <v>13325.91</v>
      </c>
      <c r="D58" s="2"/>
    </row>
    <row r="59" spans="1:4" x14ac:dyDescent="0.2">
      <c r="A59" t="s">
        <v>63</v>
      </c>
      <c r="C59" s="12">
        <v>9704</v>
      </c>
      <c r="D59" s="2"/>
    </row>
    <row r="60" spans="1:4" x14ac:dyDescent="0.2">
      <c r="A60" t="s">
        <v>54</v>
      </c>
      <c r="C60" s="12">
        <v>1063.21</v>
      </c>
      <c r="D60" s="2"/>
    </row>
    <row r="61" spans="1:4" x14ac:dyDescent="0.2">
      <c r="A61" t="s">
        <v>7</v>
      </c>
      <c r="C61" s="12">
        <v>2896.81</v>
      </c>
      <c r="D61" s="2"/>
    </row>
    <row r="62" spans="1:4" x14ac:dyDescent="0.2">
      <c r="A62" t="s">
        <v>51</v>
      </c>
      <c r="C62" s="12">
        <v>642.79</v>
      </c>
      <c r="D62" s="2"/>
    </row>
    <row r="63" spans="1:4" x14ac:dyDescent="0.2">
      <c r="A63" s="5" t="s">
        <v>8</v>
      </c>
      <c r="C63" s="12">
        <v>1471.37</v>
      </c>
      <c r="D63" s="2"/>
    </row>
    <row r="64" spans="1:4" s="5" customFormat="1" x14ac:dyDescent="0.2">
      <c r="A64" s="5" t="s">
        <v>9</v>
      </c>
      <c r="C64" s="12">
        <v>2633.01</v>
      </c>
      <c r="D64" s="2"/>
    </row>
    <row r="65" spans="1:30" s="5" customFormat="1" x14ac:dyDescent="0.2">
      <c r="A65" s="5" t="s">
        <v>130</v>
      </c>
      <c r="C65" s="12">
        <v>318.11</v>
      </c>
      <c r="D65" s="2"/>
    </row>
    <row r="66" spans="1:30" x14ac:dyDescent="0.2">
      <c r="A66" t="s">
        <v>61</v>
      </c>
      <c r="C66" s="12">
        <v>1086.79</v>
      </c>
      <c r="D66" s="2"/>
    </row>
    <row r="67" spans="1:30" x14ac:dyDescent="0.2">
      <c r="A67" t="s">
        <v>23</v>
      </c>
      <c r="C67" s="12">
        <v>52.25</v>
      </c>
      <c r="D67" s="2"/>
    </row>
    <row r="68" spans="1:30" x14ac:dyDescent="0.2">
      <c r="A68" t="s">
        <v>24</v>
      </c>
      <c r="C68" s="12">
        <v>2045.33</v>
      </c>
      <c r="D68" s="2"/>
    </row>
    <row r="69" spans="1:30" s="9" customFormat="1" x14ac:dyDescent="0.2">
      <c r="A69" s="18" t="s">
        <v>122</v>
      </c>
      <c r="B69" s="18"/>
      <c r="C69" s="8">
        <f>SUM(C49:C68)</f>
        <v>67877.83</v>
      </c>
      <c r="D69" s="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 s="9" customFormat="1" x14ac:dyDescent="0.2">
      <c r="A70" s="18"/>
      <c r="B70" s="18"/>
      <c r="C70" s="8"/>
      <c r="D70" s="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x14ac:dyDescent="0.2">
      <c r="A71" s="3" t="s">
        <v>121</v>
      </c>
      <c r="B71" s="3"/>
      <c r="C71" s="11">
        <v>32293.71</v>
      </c>
      <c r="D71" s="2"/>
    </row>
    <row r="72" spans="1:30" x14ac:dyDescent="0.2">
      <c r="A72" s="3"/>
      <c r="B72" s="3"/>
      <c r="C72" s="2"/>
      <c r="D72" s="2"/>
    </row>
    <row r="73" spans="1:30" x14ac:dyDescent="0.2">
      <c r="A73" s="3" t="s">
        <v>123</v>
      </c>
      <c r="B73" s="3"/>
      <c r="C73" s="2"/>
      <c r="D73" s="2"/>
    </row>
    <row r="74" spans="1:30" x14ac:dyDescent="0.2">
      <c r="A74" t="s">
        <v>10</v>
      </c>
      <c r="C74" s="12">
        <v>1879.03</v>
      </c>
      <c r="D74" s="2"/>
    </row>
    <row r="75" spans="1:30" x14ac:dyDescent="0.2">
      <c r="A75" t="s">
        <v>25</v>
      </c>
      <c r="C75" s="12">
        <v>2651.53</v>
      </c>
      <c r="D75" s="2"/>
    </row>
    <row r="76" spans="1:30" x14ac:dyDescent="0.2">
      <c r="A76" t="s">
        <v>26</v>
      </c>
      <c r="C76" s="12">
        <v>18544.66</v>
      </c>
      <c r="D76" s="2"/>
    </row>
    <row r="77" spans="1:30" x14ac:dyDescent="0.2">
      <c r="A77" t="s">
        <v>27</v>
      </c>
      <c r="C77" s="12">
        <v>11734.06</v>
      </c>
      <c r="D77" s="2"/>
    </row>
    <row r="78" spans="1:30" x14ac:dyDescent="0.2">
      <c r="A78" t="s">
        <v>28</v>
      </c>
      <c r="C78" s="12">
        <v>15462.31</v>
      </c>
      <c r="D78" s="2"/>
    </row>
    <row r="79" spans="1:30" x14ac:dyDescent="0.2">
      <c r="A79" t="s">
        <v>29</v>
      </c>
      <c r="C79" s="12">
        <v>1550.3</v>
      </c>
      <c r="D79" s="2"/>
    </row>
    <row r="80" spans="1:30" x14ac:dyDescent="0.2">
      <c r="A80" t="s">
        <v>30</v>
      </c>
      <c r="C80" s="12">
        <v>1067.6300000000001</v>
      </c>
      <c r="D80" s="2"/>
    </row>
    <row r="81" spans="1:4" x14ac:dyDescent="0.2">
      <c r="A81" t="s">
        <v>56</v>
      </c>
      <c r="C81" s="12">
        <v>1503.24</v>
      </c>
      <c r="D81" s="2"/>
    </row>
    <row r="82" spans="1:4" x14ac:dyDescent="0.2">
      <c r="A82" t="s">
        <v>106</v>
      </c>
      <c r="C82" s="10">
        <v>19578.310000000001</v>
      </c>
      <c r="D82" s="2"/>
    </row>
    <row r="83" spans="1:4" s="3" customFormat="1" x14ac:dyDescent="0.2">
      <c r="A83" s="3" t="s">
        <v>37</v>
      </c>
      <c r="C83" s="8">
        <f>SUM(C74:C82)</f>
        <v>73971.069999999992</v>
      </c>
      <c r="D83" s="2"/>
    </row>
    <row r="84" spans="1:4" s="3" customFormat="1" x14ac:dyDescent="0.2">
      <c r="C84" s="2"/>
      <c r="D84" s="2"/>
    </row>
    <row r="85" spans="1:4" s="3" customFormat="1" x14ac:dyDescent="0.2">
      <c r="A85" s="3" t="s">
        <v>124</v>
      </c>
      <c r="C85" s="2"/>
      <c r="D85" s="2"/>
    </row>
    <row r="86" spans="1:4" s="5" customFormat="1" x14ac:dyDescent="0.2">
      <c r="A86" s="5" t="s">
        <v>48</v>
      </c>
      <c r="C86" s="12">
        <v>48299.18</v>
      </c>
      <c r="D86" s="2"/>
    </row>
    <row r="87" spans="1:4" x14ac:dyDescent="0.2">
      <c r="A87" t="s">
        <v>13</v>
      </c>
      <c r="C87" s="10">
        <v>1647.88</v>
      </c>
      <c r="D87" s="2"/>
    </row>
    <row r="88" spans="1:4" x14ac:dyDescent="0.2">
      <c r="A88" t="s">
        <v>11</v>
      </c>
      <c r="C88" s="10">
        <v>10275.65</v>
      </c>
      <c r="D88" s="2"/>
    </row>
    <row r="89" spans="1:4" x14ac:dyDescent="0.2">
      <c r="A89" t="s">
        <v>12</v>
      </c>
      <c r="C89" s="10">
        <v>2435.54</v>
      </c>
      <c r="D89" s="2"/>
    </row>
    <row r="90" spans="1:4" x14ac:dyDescent="0.2">
      <c r="A90" t="s">
        <v>14</v>
      </c>
      <c r="C90" s="10">
        <v>11328.77</v>
      </c>
      <c r="D90" s="2"/>
    </row>
    <row r="91" spans="1:4" x14ac:dyDescent="0.2">
      <c r="A91" t="s">
        <v>15</v>
      </c>
      <c r="C91" s="10">
        <v>1548.38</v>
      </c>
      <c r="D91" s="2"/>
    </row>
    <row r="92" spans="1:4" x14ac:dyDescent="0.2">
      <c r="A92" s="5" t="s">
        <v>71</v>
      </c>
      <c r="C92" s="10">
        <v>1311.07</v>
      </c>
      <c r="D92" s="2"/>
    </row>
    <row r="93" spans="1:4" x14ac:dyDescent="0.2">
      <c r="A93" t="s">
        <v>16</v>
      </c>
      <c r="C93" s="10">
        <v>631.15</v>
      </c>
      <c r="D93" s="2"/>
    </row>
    <row r="94" spans="1:4" x14ac:dyDescent="0.2">
      <c r="A94" t="s">
        <v>60</v>
      </c>
      <c r="C94" s="10">
        <v>634.53</v>
      </c>
      <c r="D94" s="2"/>
    </row>
    <row r="95" spans="1:4" x14ac:dyDescent="0.2">
      <c r="A95" t="s">
        <v>69</v>
      </c>
      <c r="C95" s="10">
        <v>764.36</v>
      </c>
      <c r="D95" s="2"/>
    </row>
    <row r="96" spans="1:4" x14ac:dyDescent="0.2">
      <c r="A96" t="s">
        <v>17</v>
      </c>
      <c r="C96" s="10">
        <v>149.72999999999999</v>
      </c>
      <c r="D96" s="2"/>
    </row>
    <row r="97" spans="1:4" x14ac:dyDescent="0.2">
      <c r="A97" t="s">
        <v>49</v>
      </c>
      <c r="C97" s="10">
        <v>160.68</v>
      </c>
      <c r="D97" s="2"/>
    </row>
    <row r="98" spans="1:4" s="3" customFormat="1" x14ac:dyDescent="0.2">
      <c r="A98" s="3" t="s">
        <v>36</v>
      </c>
      <c r="C98" s="8">
        <f>SUM(C86:C97)</f>
        <v>79186.92</v>
      </c>
      <c r="D98" s="2"/>
    </row>
    <row r="99" spans="1:4" s="3" customFormat="1" x14ac:dyDescent="0.2">
      <c r="C99" s="8"/>
      <c r="D99" s="2"/>
    </row>
    <row r="100" spans="1:4" s="3" customFormat="1" x14ac:dyDescent="0.2">
      <c r="A100" s="3" t="s">
        <v>125</v>
      </c>
      <c r="C100" s="2"/>
      <c r="D100" s="2"/>
    </row>
    <row r="101" spans="1:4" s="5" customFormat="1" x14ac:dyDescent="0.2">
      <c r="A101" s="5" t="s">
        <v>31</v>
      </c>
      <c r="C101" s="12">
        <v>1546.94</v>
      </c>
      <c r="D101" s="2"/>
    </row>
    <row r="102" spans="1:4" s="5" customFormat="1" x14ac:dyDescent="0.2">
      <c r="A102" s="5" t="s">
        <v>72</v>
      </c>
      <c r="C102" s="12">
        <v>220.51</v>
      </c>
      <c r="D102" s="2"/>
    </row>
    <row r="103" spans="1:4" s="5" customFormat="1" x14ac:dyDescent="0.2">
      <c r="A103" s="5" t="s">
        <v>32</v>
      </c>
      <c r="C103" s="12">
        <v>192.91</v>
      </c>
      <c r="D103" s="2"/>
    </row>
    <row r="104" spans="1:4" s="5" customFormat="1" x14ac:dyDescent="0.2">
      <c r="A104" s="5" t="s">
        <v>33</v>
      </c>
      <c r="C104" s="12">
        <v>26.98</v>
      </c>
      <c r="D104" s="2"/>
    </row>
    <row r="105" spans="1:4" s="5" customFormat="1" x14ac:dyDescent="0.2">
      <c r="A105" s="5" t="s">
        <v>34</v>
      </c>
      <c r="C105" s="12">
        <v>122.48</v>
      </c>
      <c r="D105" s="2"/>
    </row>
    <row r="106" spans="1:4" s="5" customFormat="1" x14ac:dyDescent="0.2">
      <c r="A106" s="5" t="s">
        <v>59</v>
      </c>
      <c r="C106" s="12">
        <v>1505.09</v>
      </c>
      <c r="D106" s="13"/>
    </row>
    <row r="107" spans="1:4" s="5" customFormat="1" x14ac:dyDescent="0.2">
      <c r="A107" s="5" t="s">
        <v>50</v>
      </c>
      <c r="C107" s="12">
        <v>720.07</v>
      </c>
    </row>
    <row r="108" spans="1:4" s="5" customFormat="1" x14ac:dyDescent="0.2">
      <c r="A108" s="5" t="s">
        <v>4</v>
      </c>
      <c r="C108" s="12">
        <v>1341.06</v>
      </c>
      <c r="D108" s="2"/>
    </row>
    <row r="109" spans="1:4" s="5" customFormat="1" x14ac:dyDescent="0.2">
      <c r="A109" s="5" t="s">
        <v>8</v>
      </c>
      <c r="C109" s="12">
        <v>429.84</v>
      </c>
      <c r="D109"/>
    </row>
    <row r="110" spans="1:4" s="3" customFormat="1" x14ac:dyDescent="0.2">
      <c r="A110" s="3" t="s">
        <v>35</v>
      </c>
      <c r="C110" s="8">
        <f>SUM(C101:C109)</f>
        <v>6105.8799999999992</v>
      </c>
      <c r="D110"/>
    </row>
    <row r="111" spans="1:4" s="5" customFormat="1" x14ac:dyDescent="0.2">
      <c r="A111" s="3"/>
      <c r="C111" s="14"/>
      <c r="D111"/>
    </row>
    <row r="112" spans="1:4" x14ac:dyDescent="0.2">
      <c r="A112" s="3" t="s">
        <v>20</v>
      </c>
      <c r="B112" s="3"/>
      <c r="C112" s="8">
        <f>SUM(C23+C30+C46+C69+C71+C83+C98+C110)</f>
        <v>889274.62999999989</v>
      </c>
    </row>
    <row r="113" spans="1:5" x14ac:dyDescent="0.2">
      <c r="C113" s="13"/>
    </row>
    <row r="114" spans="1:5" s="3" customFormat="1" x14ac:dyDescent="0.2">
      <c r="A114" s="3" t="s">
        <v>68</v>
      </c>
      <c r="C114" s="2"/>
      <c r="D114"/>
    </row>
    <row r="115" spans="1:5" s="3" customFormat="1" x14ac:dyDescent="0.2">
      <c r="B115" s="3" t="s">
        <v>132</v>
      </c>
      <c r="C115" s="2"/>
      <c r="D115" s="4">
        <v>73971.070000000007</v>
      </c>
    </row>
    <row r="116" spans="1:5" x14ac:dyDescent="0.2">
      <c r="A116" s="3"/>
      <c r="B116" s="3" t="s">
        <v>133</v>
      </c>
      <c r="C116" s="2"/>
      <c r="D116" s="4">
        <v>79186.92</v>
      </c>
    </row>
    <row r="117" spans="1:5" x14ac:dyDescent="0.2">
      <c r="A117" s="3"/>
      <c r="B117" s="3" t="s">
        <v>134</v>
      </c>
      <c r="C117" s="2"/>
      <c r="D117" s="4">
        <v>6105.88</v>
      </c>
    </row>
    <row r="118" spans="1:5" x14ac:dyDescent="0.2">
      <c r="A118" s="3"/>
      <c r="B118" s="3" t="s">
        <v>39</v>
      </c>
      <c r="C118" s="2"/>
      <c r="D118" s="4">
        <f>SUM(D115:D117)</f>
        <v>159263.87</v>
      </c>
    </row>
    <row r="119" spans="1:5" x14ac:dyDescent="0.2">
      <c r="A119" s="3"/>
      <c r="B119" s="3"/>
      <c r="C119" s="2"/>
      <c r="D119" s="4"/>
    </row>
    <row r="120" spans="1:5" x14ac:dyDescent="0.2">
      <c r="A120" s="3"/>
      <c r="B120" s="3"/>
      <c r="C120" s="2"/>
      <c r="D120" s="4"/>
    </row>
    <row r="121" spans="1:5" x14ac:dyDescent="0.2">
      <c r="A121" s="3"/>
      <c r="B121" s="3"/>
      <c r="C121" s="2"/>
      <c r="D121" s="4"/>
    </row>
    <row r="122" spans="1:5" x14ac:dyDescent="0.2">
      <c r="A122" s="3"/>
      <c r="B122" s="5"/>
    </row>
    <row r="123" spans="1:5" x14ac:dyDescent="0.2">
      <c r="A123" s="3" t="s">
        <v>109</v>
      </c>
      <c r="B123" s="3"/>
      <c r="C123" s="2" t="s">
        <v>116</v>
      </c>
      <c r="D123" s="2"/>
      <c r="E123" s="2"/>
    </row>
    <row r="124" spans="1:5" x14ac:dyDescent="0.2">
      <c r="C124" s="20"/>
      <c r="D124" s="2"/>
      <c r="E124" s="3"/>
    </row>
    <row r="125" spans="1:5" x14ac:dyDescent="0.2">
      <c r="A125" s="3" t="s">
        <v>73</v>
      </c>
      <c r="C125" s="1"/>
      <c r="D125" s="1"/>
      <c r="E125" s="1"/>
    </row>
    <row r="126" spans="1:5" x14ac:dyDescent="0.2">
      <c r="A126" s="5" t="s">
        <v>74</v>
      </c>
      <c r="B126" s="3"/>
      <c r="C126" s="1">
        <v>186681.56</v>
      </c>
      <c r="D126" s="1"/>
      <c r="E126" s="1"/>
    </row>
    <row r="127" spans="1:5" x14ac:dyDescent="0.2">
      <c r="A127" s="5" t="s">
        <v>75</v>
      </c>
      <c r="B127" s="3"/>
      <c r="C127" s="1">
        <v>274416</v>
      </c>
      <c r="D127" s="1"/>
      <c r="E127" s="1"/>
    </row>
    <row r="128" spans="1:5" x14ac:dyDescent="0.2">
      <c r="A128" s="3" t="s">
        <v>76</v>
      </c>
      <c r="C128" s="4">
        <f>SUM(C126:C127)</f>
        <v>461097.56</v>
      </c>
      <c r="D128" s="4"/>
      <c r="E128" s="4"/>
    </row>
    <row r="129" spans="1:5" x14ac:dyDescent="0.2">
      <c r="A129" s="3"/>
      <c r="C129" s="1"/>
      <c r="D129" s="1"/>
      <c r="E129" s="1"/>
    </row>
    <row r="130" spans="1:5" x14ac:dyDescent="0.2">
      <c r="A130" s="3" t="s">
        <v>77</v>
      </c>
      <c r="B130" s="3"/>
      <c r="C130" s="1"/>
      <c r="D130" s="1"/>
      <c r="E130" s="1"/>
    </row>
    <row r="131" spans="1:5" x14ac:dyDescent="0.2">
      <c r="A131" t="s">
        <v>78</v>
      </c>
      <c r="C131" s="1">
        <v>12825</v>
      </c>
      <c r="D131" s="1"/>
      <c r="E131" s="1"/>
    </row>
    <row r="132" spans="1:5" x14ac:dyDescent="0.2">
      <c r="A132" t="s">
        <v>79</v>
      </c>
      <c r="C132" s="1">
        <v>8635</v>
      </c>
      <c r="D132" s="1"/>
      <c r="E132" s="1"/>
    </row>
    <row r="133" spans="1:5" x14ac:dyDescent="0.2">
      <c r="A133" t="s">
        <v>80</v>
      </c>
      <c r="C133" s="1">
        <v>39347</v>
      </c>
      <c r="D133" s="1"/>
      <c r="E133" s="1"/>
    </row>
    <row r="134" spans="1:5" x14ac:dyDescent="0.2">
      <c r="A134" s="3" t="s">
        <v>76</v>
      </c>
      <c r="B134" s="3"/>
      <c r="C134" s="4">
        <f>SUM(C131:C133)</f>
        <v>60807</v>
      </c>
      <c r="D134" s="4"/>
      <c r="E134" s="4"/>
    </row>
    <row r="135" spans="1:5" x14ac:dyDescent="0.2">
      <c r="A135" s="3"/>
      <c r="B135" s="3"/>
      <c r="C135" s="4"/>
      <c r="D135" s="4"/>
      <c r="E135" s="4"/>
    </row>
    <row r="136" spans="1:5" x14ac:dyDescent="0.2">
      <c r="A136" s="3" t="s">
        <v>81</v>
      </c>
      <c r="B136" s="3"/>
      <c r="C136" s="4"/>
      <c r="D136" s="4"/>
      <c r="E136" s="4"/>
    </row>
    <row r="137" spans="1:5" x14ac:dyDescent="0.2">
      <c r="A137" s="3" t="s">
        <v>82</v>
      </c>
      <c r="B137" s="3"/>
      <c r="C137" s="4"/>
      <c r="D137" s="4"/>
      <c r="E137" s="4"/>
    </row>
    <row r="138" spans="1:5" x14ac:dyDescent="0.2">
      <c r="A138" t="s">
        <v>83</v>
      </c>
      <c r="C138" s="6">
        <v>41850</v>
      </c>
      <c r="D138" s="1"/>
      <c r="E138" s="1"/>
    </row>
    <row r="139" spans="1:5" x14ac:dyDescent="0.2">
      <c r="A139" s="5" t="s">
        <v>84</v>
      </c>
      <c r="C139" s="6">
        <v>4083.75</v>
      </c>
      <c r="D139" s="1"/>
      <c r="E139" s="1"/>
    </row>
    <row r="140" spans="1:5" x14ac:dyDescent="0.2">
      <c r="A140" t="s">
        <v>85</v>
      </c>
      <c r="C140" s="6">
        <v>6628.46</v>
      </c>
      <c r="D140" s="1"/>
      <c r="E140" s="1"/>
    </row>
    <row r="141" spans="1:5" x14ac:dyDescent="0.2">
      <c r="A141" t="s">
        <v>86</v>
      </c>
      <c r="C141" s="6">
        <v>43533.27</v>
      </c>
      <c r="D141" s="1"/>
      <c r="E141" s="1"/>
    </row>
    <row r="142" spans="1:5" x14ac:dyDescent="0.2">
      <c r="A142" t="s">
        <v>87</v>
      </c>
      <c r="C142" s="6">
        <v>16332.55</v>
      </c>
      <c r="D142" s="1"/>
      <c r="E142" s="1"/>
    </row>
    <row r="143" spans="1:5" x14ac:dyDescent="0.2">
      <c r="A143" t="s">
        <v>110</v>
      </c>
      <c r="C143" s="6">
        <v>823.41</v>
      </c>
      <c r="D143" s="1"/>
      <c r="E143" s="1"/>
    </row>
    <row r="144" spans="1:5" x14ac:dyDescent="0.2">
      <c r="A144" s="3" t="s">
        <v>76</v>
      </c>
      <c r="B144" s="3"/>
      <c r="C144" s="4">
        <f>SUM(C138:C143)</f>
        <v>113251.44</v>
      </c>
      <c r="D144" s="4"/>
      <c r="E144" s="4"/>
    </row>
    <row r="145" spans="1:5" x14ac:dyDescent="0.2">
      <c r="A145" s="3"/>
      <c r="B145" s="3"/>
      <c r="C145" s="4"/>
      <c r="D145" s="4"/>
      <c r="E145" s="4"/>
    </row>
    <row r="146" spans="1:5" x14ac:dyDescent="0.2">
      <c r="A146" s="3" t="s">
        <v>88</v>
      </c>
      <c r="B146" s="3"/>
      <c r="C146" s="4"/>
      <c r="D146" s="4"/>
      <c r="E146" s="4"/>
    </row>
    <row r="147" spans="1:5" x14ac:dyDescent="0.2">
      <c r="A147" t="s">
        <v>89</v>
      </c>
      <c r="B147" t="s">
        <v>90</v>
      </c>
      <c r="C147" s="6">
        <v>64455.93</v>
      </c>
      <c r="D147" s="1"/>
      <c r="E147" s="1"/>
    </row>
    <row r="148" spans="1:5" x14ac:dyDescent="0.2">
      <c r="A148" s="5" t="s">
        <v>91</v>
      </c>
      <c r="C148" s="6">
        <v>23407.3</v>
      </c>
      <c r="D148" s="1"/>
      <c r="E148" s="1"/>
    </row>
    <row r="149" spans="1:5" x14ac:dyDescent="0.2">
      <c r="A149" s="3" t="s">
        <v>76</v>
      </c>
      <c r="B149" s="3"/>
      <c r="C149" s="4">
        <f>SUM(C147:C148)</f>
        <v>87863.23</v>
      </c>
      <c r="D149" s="4"/>
      <c r="E149" s="4"/>
    </row>
    <row r="150" spans="1:5" x14ac:dyDescent="0.2">
      <c r="C150" s="4"/>
      <c r="D150" s="1"/>
      <c r="E150" s="1"/>
    </row>
    <row r="151" spans="1:5" x14ac:dyDescent="0.2">
      <c r="A151" s="3" t="s">
        <v>92</v>
      </c>
      <c r="C151" s="4"/>
      <c r="D151" s="1"/>
      <c r="E151" s="1"/>
    </row>
    <row r="152" spans="1:5" x14ac:dyDescent="0.2">
      <c r="A152" t="s">
        <v>93</v>
      </c>
      <c r="C152" s="6">
        <v>144584.57999999999</v>
      </c>
      <c r="D152" s="1"/>
      <c r="E152" s="1"/>
    </row>
    <row r="153" spans="1:5" x14ac:dyDescent="0.2">
      <c r="A153" s="5" t="s">
        <v>94</v>
      </c>
      <c r="C153" s="6">
        <v>20505</v>
      </c>
      <c r="D153" s="1"/>
      <c r="E153" s="1"/>
    </row>
    <row r="154" spans="1:5" x14ac:dyDescent="0.2">
      <c r="A154" s="5" t="s">
        <v>95</v>
      </c>
      <c r="C154" s="6">
        <v>20000</v>
      </c>
      <c r="D154" s="1"/>
      <c r="E154" s="1"/>
    </row>
    <row r="155" spans="1:5" x14ac:dyDescent="0.2">
      <c r="A155" s="3" t="s">
        <v>96</v>
      </c>
      <c r="B155" s="3"/>
      <c r="C155" s="4">
        <f>+SUM(C152:C154)</f>
        <v>185089.58</v>
      </c>
      <c r="D155" s="4"/>
      <c r="E155" s="4"/>
    </row>
    <row r="156" spans="1:5" x14ac:dyDescent="0.2">
      <c r="A156" s="3"/>
      <c r="B156" s="3"/>
      <c r="C156" s="4"/>
      <c r="D156" s="4"/>
      <c r="E156" s="4"/>
    </row>
    <row r="157" spans="1:5" x14ac:dyDescent="0.2">
      <c r="A157" s="3" t="s">
        <v>97</v>
      </c>
      <c r="B157" s="3"/>
      <c r="C157" s="4">
        <f>SUM(C128+C134+C144+C149+C155)</f>
        <v>908108.80999999994</v>
      </c>
      <c r="D157" s="4"/>
      <c r="E157" s="4"/>
    </row>
    <row r="158" spans="1:5" x14ac:dyDescent="0.2">
      <c r="A158" s="3"/>
      <c r="B158" s="3"/>
      <c r="C158" s="4"/>
      <c r="D158" s="4"/>
      <c r="E158" s="4"/>
    </row>
    <row r="159" spans="1:5" x14ac:dyDescent="0.2">
      <c r="A159" t="s">
        <v>98</v>
      </c>
      <c r="C159" s="1">
        <v>21600</v>
      </c>
      <c r="D159" s="1"/>
      <c r="E159" s="1"/>
    </row>
    <row r="160" spans="1:5" x14ac:dyDescent="0.2">
      <c r="C160" s="1"/>
      <c r="D160" s="1"/>
      <c r="E160" s="1"/>
    </row>
    <row r="161" spans="1:6" x14ac:dyDescent="0.2">
      <c r="A161" s="3" t="s">
        <v>99</v>
      </c>
      <c r="B161" s="3"/>
      <c r="C161" s="21">
        <f>SUM(C157+C159)</f>
        <v>929708.80999999994</v>
      </c>
      <c r="D161" s="4"/>
      <c r="E161" s="4"/>
    </row>
    <row r="162" spans="1:6" x14ac:dyDescent="0.2">
      <c r="A162" s="3"/>
      <c r="B162" s="3"/>
      <c r="C162" s="4"/>
      <c r="D162" s="4"/>
      <c r="E162" s="4"/>
    </row>
    <row r="163" spans="1:6" s="5" customFormat="1" x14ac:dyDescent="0.2">
      <c r="A163" s="3" t="s">
        <v>135</v>
      </c>
      <c r="C163" s="6"/>
      <c r="D163" s="6"/>
      <c r="E163" s="6"/>
    </row>
    <row r="164" spans="1:6" s="5" customFormat="1" x14ac:dyDescent="0.2">
      <c r="A164" s="5" t="s">
        <v>100</v>
      </c>
      <c r="C164" s="6"/>
      <c r="D164" s="6"/>
      <c r="E164" s="6">
        <v>40000</v>
      </c>
    </row>
    <row r="165" spans="1:6" s="5" customFormat="1" x14ac:dyDescent="0.2">
      <c r="A165" s="5" t="s">
        <v>101</v>
      </c>
      <c r="C165" s="6"/>
      <c r="D165" s="6"/>
      <c r="E165" s="6">
        <v>1500</v>
      </c>
    </row>
    <row r="166" spans="1:6" s="5" customFormat="1" x14ac:dyDescent="0.2">
      <c r="A166" s="5" t="s">
        <v>102</v>
      </c>
      <c r="C166" s="6"/>
      <c r="D166" s="6"/>
      <c r="E166" s="6">
        <v>50000</v>
      </c>
    </row>
    <row r="167" spans="1:6" s="5" customFormat="1" x14ac:dyDescent="0.2">
      <c r="A167" s="5" t="s">
        <v>103</v>
      </c>
      <c r="C167" s="6"/>
      <c r="D167" s="6"/>
      <c r="E167" s="6">
        <v>3500</v>
      </c>
    </row>
    <row r="168" spans="1:6" s="5" customFormat="1" x14ac:dyDescent="0.2">
      <c r="A168" s="5" t="s">
        <v>104</v>
      </c>
      <c r="C168" s="6"/>
      <c r="D168" s="6"/>
      <c r="E168" s="6">
        <v>20000</v>
      </c>
    </row>
    <row r="169" spans="1:6" s="5" customFormat="1" x14ac:dyDescent="0.2">
      <c r="C169" s="6"/>
      <c r="D169" s="6"/>
      <c r="E169" s="6"/>
    </row>
    <row r="170" spans="1:6" s="5" customFormat="1" x14ac:dyDescent="0.2">
      <c r="A170" s="3" t="s">
        <v>105</v>
      </c>
      <c r="B170" s="3"/>
      <c r="C170" s="4"/>
      <c r="D170" s="4"/>
      <c r="E170" s="4">
        <f>SUM(E164:E168)</f>
        <v>115000</v>
      </c>
    </row>
    <row r="171" spans="1:6" x14ac:dyDescent="0.2">
      <c r="C171" s="1"/>
      <c r="D171" s="1"/>
      <c r="E171" s="1"/>
    </row>
    <row r="172" spans="1:6" x14ac:dyDescent="0.2">
      <c r="C172" s="1"/>
      <c r="D172" s="1"/>
      <c r="E172" s="1"/>
    </row>
    <row r="173" spans="1:6" x14ac:dyDescent="0.2">
      <c r="F173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Valued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Dawn Buck</cp:lastModifiedBy>
  <cp:lastPrinted>2019-05-10T18:56:31Z</cp:lastPrinted>
  <dcterms:created xsi:type="dcterms:W3CDTF">2003-02-18T20:57:26Z</dcterms:created>
  <dcterms:modified xsi:type="dcterms:W3CDTF">2020-04-14T22:01:47Z</dcterms:modified>
</cp:coreProperties>
</file>